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<sst xmlns="http://schemas.openxmlformats.org/spreadsheetml/2006/main" count="24" uniqueCount="24">
  <si>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</si>
  <si>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Rodzaj kosztów</t>
  </si>
  <si>
    <t>Koszty ogólne</t>
  </si>
  <si>
    <t>Koszty wydzielone</t>
  </si>
  <si>
    <t>Razem koszty</t>
  </si>
  <si>
    <t>Ogólny dochód Uczelni</t>
  </si>
  <si>
    <t>Udział 3 :4 %</t>
  </si>
  <si>
    <t>* z dotacją na III filar i dotacją na ACK CYFRONET AGH w wysokości  857.200 zł</t>
  </si>
  <si>
    <t>Plan ' 98
(w tys. zł)</t>
  </si>
  <si>
    <t>Plan ' 99
(w tys. zł)</t>
  </si>
  <si>
    <t>Plan ' 2000
(w tys. zł)</t>
  </si>
  <si>
    <t>Plan ' 2001
(w tys.zł)</t>
  </si>
  <si>
    <t>Wzrost
(8) : (7)</t>
  </si>
  <si>
    <t>Plan 2000*
(w tys. zł)</t>
  </si>
  <si>
    <t>Plan 2001**
(w tys. zł)</t>
  </si>
  <si>
    <t>Wzrost
(11) : (7)</t>
  </si>
  <si>
    <t>Wzrost
(13) : (11)</t>
  </si>
  <si>
    <t>Plan 2003**
(w tys. zł)</t>
  </si>
  <si>
    <t>Wzrost
(15) : (13)</t>
  </si>
  <si>
    <t>Plan 2002**
po korekcie
(w tys. zł)</t>
  </si>
  <si>
    <t xml:space="preserve">** z dotacją na ACK CYFRONET AGH w wysokości  840.056 zł </t>
  </si>
  <si>
    <t>Plan ' 04
(w tys. zł)</t>
  </si>
  <si>
    <t>Wzrost (17):(15)</t>
  </si>
  <si>
    <t>Porównanie kosztów ogólnych i wydzielonych w latach 1998 - 2004 w odniesieniu do dochodów Uczelni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</si>
</sst>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D1">
      <selection activeCell="L15" sqref="L15"/>
    </sheetView>
  </sheetViews>
  <sheetFormatPr defaultColWidth="9.00390625" defaultRowHeight="12.75"/>
  <cols>
    <col min="1" max="1" width="3.625" style="0" customWidth="1"/>
    <col min="2" max="2" width="15.875" style="0" customWidth="1"/>
    <col min="3" max="3" width="10.125" style="0" hidden="1" customWidth="1"/>
    <col min="4" max="4" width="9.00390625" style="0" customWidth="1"/>
    <col min="6" max="6" width="10.125" style="0" customWidth="1"/>
    <col min="8" max="8" width="7.625" style="0" customWidth="1"/>
    <col min="9" max="9" width="10.00390625" style="0" customWidth="1"/>
    <col min="10" max="10" width="10.125" style="0" customWidth="1"/>
    <col min="11" max="11" width="8.375" style="0" customWidth="1"/>
    <col min="12" max="12" width="10.625" style="0" bestFit="1" customWidth="1"/>
    <col min="14" max="14" width="10.50390625" style="0" customWidth="1"/>
  </cols>
  <sheetData>
    <row r="1" spans="1:17" ht="21" customHeight="1" thickBot="1">
      <c r="A1" s="20"/>
      <c r="B1" s="20" t="s">
        <v>23</v>
      </c>
      <c r="C1" s="21"/>
      <c r="D1" s="21"/>
      <c r="E1" s="21"/>
      <c r="F1" s="21"/>
      <c r="G1" s="21"/>
      <c r="H1" s="21"/>
      <c r="I1" s="19"/>
      <c r="J1" s="19"/>
      <c r="K1" s="19"/>
      <c r="L1" s="19"/>
      <c r="M1" s="19"/>
      <c r="N1" s="19"/>
      <c r="O1" s="19"/>
      <c r="P1" s="46"/>
      <c r="Q1" s="47"/>
    </row>
    <row r="2" spans="1:17" ht="39.75" thickBot="1">
      <c r="A2" s="12" t="s">
        <v>0</v>
      </c>
      <c r="B2" s="8" t="s">
        <v>1</v>
      </c>
      <c r="C2" s="22"/>
      <c r="D2" s="8" t="s">
        <v>8</v>
      </c>
      <c r="E2" s="8" t="s">
        <v>9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17" t="s">
        <v>15</v>
      </c>
      <c r="L2" s="18" t="s">
        <v>19</v>
      </c>
      <c r="M2" s="36" t="s">
        <v>16</v>
      </c>
      <c r="N2" s="18" t="s">
        <v>17</v>
      </c>
      <c r="O2" s="11" t="s">
        <v>18</v>
      </c>
      <c r="P2" s="36" t="s">
        <v>21</v>
      </c>
      <c r="Q2" s="41" t="s">
        <v>22</v>
      </c>
    </row>
    <row r="3" spans="1:17" ht="13.5" customHeight="1">
      <c r="A3" s="13">
        <v>1</v>
      </c>
      <c r="B3" s="2">
        <v>2</v>
      </c>
      <c r="D3" s="3">
        <v>5</v>
      </c>
      <c r="E3" s="3">
        <v>6</v>
      </c>
      <c r="F3" s="3">
        <v>7</v>
      </c>
      <c r="G3" s="16">
        <v>8</v>
      </c>
      <c r="H3" s="10">
        <v>9</v>
      </c>
      <c r="I3" s="10">
        <v>10</v>
      </c>
      <c r="J3" s="10">
        <v>11</v>
      </c>
      <c r="K3" s="10">
        <v>12</v>
      </c>
      <c r="L3" s="2">
        <v>13</v>
      </c>
      <c r="M3" s="44">
        <v>14</v>
      </c>
      <c r="N3" s="4">
        <v>15</v>
      </c>
      <c r="O3" s="4">
        <v>16</v>
      </c>
      <c r="P3" s="37">
        <v>17</v>
      </c>
      <c r="Q3" s="42">
        <v>18</v>
      </c>
    </row>
    <row r="4" spans="1:17" ht="18" customHeight="1">
      <c r="A4" s="14">
        <v>1</v>
      </c>
      <c r="B4" s="6" t="s">
        <v>2</v>
      </c>
      <c r="D4" s="23">
        <v>12021</v>
      </c>
      <c r="E4" s="23">
        <v>13059</v>
      </c>
      <c r="F4" s="23">
        <v>14095</v>
      </c>
      <c r="G4" s="24">
        <v>14788.3</v>
      </c>
      <c r="H4" s="24">
        <f>G4/F4*100</f>
        <v>104.91876551968782</v>
      </c>
      <c r="I4" s="24">
        <v>14095</v>
      </c>
      <c r="J4" s="24">
        <v>14788.3</v>
      </c>
      <c r="K4" s="24">
        <f>J4/F4*100</f>
        <v>104.91876551968782</v>
      </c>
      <c r="L4" s="23">
        <v>16164.8</v>
      </c>
      <c r="M4" s="38">
        <f>L4/J4*100</f>
        <v>109.30803405394805</v>
      </c>
      <c r="N4" s="23">
        <v>17061</v>
      </c>
      <c r="O4" s="25">
        <f>N4/L4*100</f>
        <v>105.54414530337523</v>
      </c>
      <c r="P4" s="38">
        <v>18254.9</v>
      </c>
      <c r="Q4" s="35">
        <f>P4/N4*100</f>
        <v>106.99783131117755</v>
      </c>
    </row>
    <row r="5" spans="1:17" ht="19.5" customHeight="1">
      <c r="A5" s="14">
        <v>2</v>
      </c>
      <c r="B5" s="6" t="s">
        <v>3</v>
      </c>
      <c r="D5" s="23">
        <v>14996</v>
      </c>
      <c r="E5" s="23">
        <v>15158</v>
      </c>
      <c r="F5" s="23">
        <v>16234.1</v>
      </c>
      <c r="G5" s="24">
        <v>16575.3</v>
      </c>
      <c r="H5" s="24">
        <f>G5/F5*100</f>
        <v>102.10174878804492</v>
      </c>
      <c r="I5" s="24">
        <v>19091.3</v>
      </c>
      <c r="J5" s="24">
        <v>17432.5</v>
      </c>
      <c r="K5" s="24">
        <f>J5/F5*100</f>
        <v>107.38199222623983</v>
      </c>
      <c r="L5" s="23">
        <v>18660.5</v>
      </c>
      <c r="M5" s="38">
        <f>L5/J5*100</f>
        <v>107.04431378172954</v>
      </c>
      <c r="N5" s="23">
        <v>18660.5</v>
      </c>
      <c r="O5" s="25">
        <f>N5/L5*100</f>
        <v>100</v>
      </c>
      <c r="P5" s="38">
        <v>18698.9</v>
      </c>
      <c r="Q5" s="35">
        <f>P5/N5*100</f>
        <v>100.2057822673562</v>
      </c>
    </row>
    <row r="6" spans="1:17" ht="20.25" customHeight="1">
      <c r="A6" s="14">
        <v>3</v>
      </c>
      <c r="B6" s="6" t="s">
        <v>4</v>
      </c>
      <c r="D6" s="23">
        <v>27017</v>
      </c>
      <c r="E6" s="23">
        <v>28218</v>
      </c>
      <c r="F6" s="23">
        <v>30329.1</v>
      </c>
      <c r="G6" s="24">
        <f>SUM(G4:G5)</f>
        <v>31363.6</v>
      </c>
      <c r="H6" s="24">
        <f>G6/F6*100</f>
        <v>103.41091558931852</v>
      </c>
      <c r="I6" s="24">
        <f>SUM(I4:I5)</f>
        <v>33186.3</v>
      </c>
      <c r="J6" s="24">
        <f>SUM(J4:J5)</f>
        <v>32220.8</v>
      </c>
      <c r="K6" s="24">
        <f>J6/F6*100</f>
        <v>106.23724409890171</v>
      </c>
      <c r="L6" s="23">
        <f>SUM(L4:L5)</f>
        <v>34825.3</v>
      </c>
      <c r="M6" s="38">
        <f>L6/J6*100</f>
        <v>108.08328781408282</v>
      </c>
      <c r="N6" s="23">
        <f>SUM(N4:N5)</f>
        <v>35721.5</v>
      </c>
      <c r="O6" s="25">
        <f>N6/L6*100</f>
        <v>102.57341645298101</v>
      </c>
      <c r="P6" s="23">
        <f>SUM(P4:P5)</f>
        <v>36953.8</v>
      </c>
      <c r="Q6" s="35">
        <f>P6/N6*100</f>
        <v>103.44974315188334</v>
      </c>
    </row>
    <row r="7" spans="1:17" ht="33.75" customHeight="1" thickBot="1">
      <c r="A7" s="15">
        <v>4</v>
      </c>
      <c r="B7" s="1" t="s">
        <v>5</v>
      </c>
      <c r="D7" s="26">
        <v>201515</v>
      </c>
      <c r="E7" s="26">
        <v>217636</v>
      </c>
      <c r="F7" s="26">
        <v>235000</v>
      </c>
      <c r="G7" s="27">
        <v>253800</v>
      </c>
      <c r="H7" s="27">
        <f>F7/E7*100</f>
        <v>107.97845944604754</v>
      </c>
      <c r="I7" s="27">
        <v>235000</v>
      </c>
      <c r="J7" s="27">
        <v>253800</v>
      </c>
      <c r="K7" s="28">
        <f>I7/E7*100</f>
        <v>107.97845944604754</v>
      </c>
      <c r="L7" s="29">
        <v>274200</v>
      </c>
      <c r="M7" s="45">
        <f>L7/J7*100</f>
        <v>108.03782505910165</v>
      </c>
      <c r="N7" s="29">
        <v>296100</v>
      </c>
      <c r="O7" s="30">
        <f>N7/L7*100</f>
        <v>107.98687089715536</v>
      </c>
      <c r="P7" s="39">
        <v>319800</v>
      </c>
      <c r="Q7" s="43">
        <f>P7/N7*100</f>
        <v>108.00405268490374</v>
      </c>
    </row>
    <row r="8" spans="1:17" ht="21" customHeight="1" thickBot="1">
      <c r="A8" s="5">
        <v>5</v>
      </c>
      <c r="B8" s="7" t="s">
        <v>6</v>
      </c>
      <c r="D8" s="31">
        <f>D6/D7*100</f>
        <v>13.406942411234896</v>
      </c>
      <c r="E8" s="31">
        <f>E6/E7*100</f>
        <v>12.965685824036466</v>
      </c>
      <c r="F8" s="31">
        <f>F6/F7*100</f>
        <v>12.905999999999999</v>
      </c>
      <c r="G8" s="32">
        <f>G6/G7*100</f>
        <v>12.357604412923562</v>
      </c>
      <c r="H8" s="32"/>
      <c r="I8" s="31">
        <f>I6/I7*100</f>
        <v>14.121829787234045</v>
      </c>
      <c r="J8" s="31">
        <f>+J6/J7*100</f>
        <v>12.695350669818756</v>
      </c>
      <c r="K8" s="33"/>
      <c r="L8" s="34">
        <f>L6/L7*100</f>
        <v>12.700692924872357</v>
      </c>
      <c r="M8" s="40"/>
      <c r="N8" s="31">
        <f>N6/N7*100</f>
        <v>12.06399864910503</v>
      </c>
      <c r="O8" s="31"/>
      <c r="P8" s="40">
        <f>P6/P7*100</f>
        <v>11.55528455284553</v>
      </c>
      <c r="Q8" s="31"/>
    </row>
    <row r="11" ht="12.75">
      <c r="B11" t="s">
        <v>7</v>
      </c>
    </row>
    <row r="12" ht="12.75">
      <c r="B12" t="s">
        <v>20</v>
      </c>
    </row>
  </sheetData>
  <printOptions horizontalCentered="1" verticalCentered="1"/>
  <pageMargins left="0.4330708661417323" right="0.5905511811023623" top="0.984251968503937" bottom="0.984251968503937" header="0.5118110236220472" footer="0.5118110236220472"/>
  <pageSetup fitToHeight="1" fitToWidth="1"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test</cp:lastModifiedBy>
  <cp:lastPrinted>2004-02-19T07:14:08Z</cp:lastPrinted>
  <dcterms:created xsi:type="dcterms:W3CDTF">2000-02-01T18:46:08Z</dcterms:created>
  <dcterms:modified xsi:type="dcterms:W3CDTF">2004-03-01T13:12:46Z</dcterms:modified>
  <cp:category/>
  <cp:version/>
  <cp:contentType/>
  <cp:contentStatus/>
</cp:coreProperties>
</file>